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шаблон 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<sst xmlns="http://schemas.openxmlformats.org/spreadsheetml/2006/main" count="53" uniqueCount="41">
  <si>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№
з/п</t>
  </si>
  <si>
    <t>Стуктура заробітної плати</t>
  </si>
  <si>
    <t>Надбавка за вислугу років</t>
  </si>
  <si>
    <t>РАЗОМ нараховано</t>
  </si>
  <si>
    <t xml:space="preserve">Единий внесок </t>
  </si>
  <si>
    <t>податок з доходу</t>
  </si>
  <si>
    <t>РАЗОМ утримується</t>
  </si>
  <si>
    <t xml:space="preserve"> </t>
  </si>
  <si>
    <t>ВСЬОГО до видачі на руки</t>
  </si>
  <si>
    <t xml:space="preserve">Посадовий оклад </t>
  </si>
  <si>
    <t>2.2.</t>
  </si>
  <si>
    <t>2.3.</t>
  </si>
  <si>
    <t>Разом надбавки</t>
  </si>
  <si>
    <t>максимальний по Галузевій угоді</t>
  </si>
  <si>
    <t>Шаблон розрахунку зарплати керівника державного підприємства з чисельністю осіб до 500</t>
  </si>
  <si>
    <t>2.1.</t>
  </si>
  <si>
    <t>Надбавки (контракт):</t>
  </si>
  <si>
    <t>Посадовий оклад (контракт)</t>
  </si>
  <si>
    <t>Премія НМОУ 06.09.1999 № 271 (погодження ДЕД МОУ)</t>
  </si>
  <si>
    <t>1 ПО</t>
  </si>
  <si>
    <r>
      <t xml:space="preserve">Надбавка за роботу в умовах режимних обмежень </t>
    </r>
    <r>
      <rPr>
        <i/>
        <sz val="12"/>
        <rFont val="Times New Roman"/>
        <family val="1"/>
      </rPr>
      <t>(таємність)</t>
    </r>
  </si>
  <si>
    <r>
      <t xml:space="preserve">Утримання </t>
    </r>
    <r>
      <rPr>
        <b/>
        <sz val="12"/>
        <rFont val="Times New Roman"/>
        <family val="1"/>
      </rPr>
      <t>:</t>
    </r>
  </si>
  <si>
    <t xml:space="preserve">мінімальний </t>
  </si>
  <si>
    <t xml:space="preserve">Спеціальна квартальна премія за збільшення обсягів прибутку у порівнянні з аналогічним періодом минулого року у розмірі 2,0% за кожний відсоток підвищення, але не більше 30,0% ПО </t>
  </si>
  <si>
    <t>Разом  по контракту</t>
  </si>
  <si>
    <t>Разом премії у разі виконання умов*</t>
  </si>
  <si>
    <t>Щомісячна премія (згідно колективного договору)</t>
  </si>
  <si>
    <r>
      <t xml:space="preserve">крок І </t>
    </r>
    <r>
      <rPr>
        <i/>
        <sz val="11"/>
        <rFont val="Times New Roman"/>
        <family val="1"/>
      </rPr>
      <t>(незалежно від показників ФГД)</t>
    </r>
  </si>
  <si>
    <t>коеф</t>
  </si>
  <si>
    <t>І т.р</t>
  </si>
  <si>
    <t>надбавка за інтенсивність праці та особливий характер роботи</t>
  </si>
  <si>
    <t>коеф. = 3,1  (у разі стабільної прибутковості ДЕД пропонує коеф 4)</t>
  </si>
  <si>
    <r>
      <t xml:space="preserve">крок ІІ </t>
    </r>
    <r>
      <rPr>
        <i/>
        <sz val="10"/>
        <rFont val="Times New Roman"/>
        <family val="1"/>
      </rPr>
      <t>(за результатами роботи за квартал при наявності прибутку та *)</t>
    </r>
  </si>
  <si>
    <r>
      <t xml:space="preserve">крок ІІІ </t>
    </r>
    <r>
      <rPr>
        <i/>
        <sz val="10"/>
        <rFont val="Times New Roman"/>
        <family val="1"/>
      </rPr>
      <t>(за результатами роботи за квартал при наявності прибутку та підвищенні розміру І т.р.)</t>
    </r>
  </si>
  <si>
    <t xml:space="preserve">максимальний при підвищенні І т.р. </t>
  </si>
  <si>
    <t>-</t>
  </si>
  <si>
    <r>
      <rPr>
        <b/>
        <u val="single"/>
        <sz val="12"/>
        <rFont val="Times New Roman"/>
        <family val="1"/>
      </rPr>
      <t>* Умови преміювання :</t>
    </r>
    <r>
      <rPr>
        <sz val="12"/>
        <rFont val="Times New Roman"/>
        <family val="1"/>
      </rPr>
      <t xml:space="preserve">
- виконання умов, передбачених контрактом; 
- відсутність заборгованості із виплати заробітної плати працюючим;                                                                                                  - відсутність заборгованості із виплати податків та зборів;                                                                                                                                                  
- відсутність або зниження кредиторської та дебіторської заборгованості;                                                                                         - відсутність зауважень та претензій з боку органу,з яким укладено контракт; 
- відсутність випадків порушення законодавства 
</t>
    </r>
  </si>
  <si>
    <t>Квартальна винагорода  за сплату відрахувань частини чистого прибутку до бюджету в розмірі 15%</t>
  </si>
  <si>
    <t>Квартальна винагорода  за сплату відрахувань до спецфонду МОУ у розмірі 15%</t>
  </si>
  <si>
    <r>
      <t xml:space="preserve">І т.р.   </t>
    </r>
    <r>
      <rPr>
        <i/>
        <sz val="11"/>
        <rFont val="Times New Roman"/>
        <family val="1"/>
      </rPr>
      <t>1218*1,35</t>
    </r>
    <r>
      <rPr>
        <sz val="11"/>
        <rFont val="Times New Roman"/>
        <family val="1"/>
      </rPr>
      <t xml:space="preserve">              </t>
    </r>
  </si>
  <si>
    <r>
      <rPr>
        <u val="single"/>
        <sz val="12"/>
        <rFont val="Times New Roman"/>
        <family val="1"/>
      </rPr>
      <t xml:space="preserve">п.5 Квартальна винагорода за фактичне виконання показників фінансового плану щодо відрахування частини чистого прибутку (15%) до бюджету </t>
    </r>
    <r>
      <rPr>
        <sz val="12"/>
        <rFont val="Times New Roman"/>
        <family val="1"/>
      </rPr>
      <t xml:space="preserve">нараховується щоквартально за результатами звітності у розмірі 15% ПО, виплата можлива авансом щомісячно у розмірі 5%ПО.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 п 6 Квартальна винагорода за фактичне виконання показників фінансового плану щодо відрахування частини чистого прибутку (15%) до Спеціального фонду Міністерства оборони України </t>
    </r>
    <r>
      <rPr>
        <sz val="12"/>
        <rFont val="Times New Roman"/>
        <family val="1"/>
      </rPr>
      <t xml:space="preserve">нараховується щоквартально за результатами звітності у розмірі 15% ПО, виплата  можлива авансом щомісячно у розмірі 5%ПО.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п.7 Спеціальна квартальна премія за збільшення обсягів прибутку у порівнянні з аналогічним періодом минулого року</t>
    </r>
    <r>
      <rPr>
        <sz val="12"/>
        <rFont val="Times New Roman"/>
        <family val="1"/>
      </rPr>
      <t xml:space="preserve"> нараховується щоквартально за результатами звітності у розмірі 2,0% ПО  за кожний відсоток підвищення, але не більше 30,0% ПО </t>
    </r>
    <r>
      <rPr>
        <sz val="10"/>
        <rFont val="Times New Roman"/>
        <family val="1"/>
      </rPr>
      <t>(виплата  можлива авансом щомісячно у розмірі до 10%ПО).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</si>
</sst>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right" vertical="center"/>
    </xf>
    <xf numFmtId="9" fontId="12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164" fontId="12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9" fontId="15" fillId="0" borderId="1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" fontId="14" fillId="33" borderId="12" xfId="0" applyNumberFormat="1" applyFont="1" applyFill="1" applyBorder="1" applyAlignment="1">
      <alignment horizontal="right" vertical="center"/>
    </xf>
    <xf numFmtId="1" fontId="12" fillId="33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right" vertical="center"/>
    </xf>
    <xf numFmtId="1" fontId="8" fillId="33" borderId="12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right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6" fillId="0" borderId="16" xfId="0" applyNumberFormat="1" applyFont="1" applyBorder="1" applyAlignment="1">
      <alignment horizontal="right" vertical="center"/>
    </xf>
    <xf numFmtId="1" fontId="6" fillId="33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right" vertical="center"/>
    </xf>
    <xf numFmtId="1" fontId="12" fillId="33" borderId="16" xfId="0" applyNumberFormat="1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vertical="center"/>
    </xf>
    <xf numFmtId="9" fontId="15" fillId="0" borderId="0" xfId="0" applyNumberFormat="1" applyFont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right" vertical="center"/>
    </xf>
    <xf numFmtId="1" fontId="8" fillId="0" borderId="25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right" vertical="center"/>
    </xf>
    <xf numFmtId="9" fontId="12" fillId="0" borderId="24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9" fontId="12" fillId="33" borderId="24" xfId="0" applyNumberFormat="1" applyFont="1" applyFill="1" applyBorder="1" applyAlignment="1">
      <alignment horizontal="right" vertical="center"/>
    </xf>
    <xf numFmtId="1" fontId="8" fillId="33" borderId="25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9" fontId="12" fillId="33" borderId="24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12" fillId="0" borderId="28" xfId="0" applyNumberFormat="1" applyFont="1" applyBorder="1" applyAlignment="1">
      <alignment vertical="center"/>
    </xf>
    <xf numFmtId="2" fontId="6" fillId="0" borderId="29" xfId="0" applyNumberFormat="1" applyFont="1" applyBorder="1" applyAlignment="1">
      <alignment horizontal="right" vertical="center"/>
    </xf>
    <xf numFmtId="9" fontId="15" fillId="0" borderId="26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center" vertical="center"/>
    </xf>
    <xf numFmtId="1" fontId="14" fillId="33" borderId="3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right" vertical="center"/>
    </xf>
    <xf numFmtId="1" fontId="6" fillId="33" borderId="24" xfId="0" applyNumberFormat="1" applyFont="1" applyFill="1" applyBorder="1" applyAlignment="1">
      <alignment horizontal="right" vertical="center"/>
    </xf>
    <xf numFmtId="1" fontId="12" fillId="33" borderId="24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4" fillId="33" borderId="32" xfId="0" applyNumberFormat="1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right" vertical="center"/>
    </xf>
    <xf numFmtId="165" fontId="19" fillId="0" borderId="35" xfId="0" applyNumberFormat="1" applyFont="1" applyBorder="1" applyAlignment="1">
      <alignment horizontal="right" vertical="center"/>
    </xf>
    <xf numFmtId="2" fontId="10" fillId="0" borderId="25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/>
    </xf>
    <xf numFmtId="2" fontId="10" fillId="0" borderId="29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8" fillId="33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9" fontId="12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12" fillId="0" borderId="16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right" vertical="center"/>
    </xf>
    <xf numFmtId="1" fontId="12" fillId="0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6" fillId="33" borderId="11" xfId="0" applyFont="1" applyFill="1" applyBorder="1" applyAlignment="1">
      <alignment horizontal="right" vertical="center" wrapText="1"/>
    </xf>
    <xf numFmtId="0" fontId="16" fillId="33" borderId="16" xfId="0" applyFont="1" applyFill="1" applyBorder="1" applyAlignment="1">
      <alignment horizontal="right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"/>
  <sheetViews>
    <sheetView tabSelected="1" zoomScale="75" zoomScaleNormal="75" workbookViewId="0" topLeftCell="A13">
      <selection activeCell="E19" sqref="E19"/>
    </sheetView>
  </sheetViews>
  <sheetFormatPr defaultColWidth="9.00390625" defaultRowHeight="12.75"/>
  <cols>
    <col min="1" max="1" width="5.00390625" style="0" customWidth="1"/>
    <col min="2" max="2" width="39.00390625" style="0" customWidth="1"/>
    <col min="3" max="3" width="4.875" style="0" customWidth="1"/>
    <col min="4" max="4" width="9.25390625" style="0" customWidth="1"/>
    <col min="5" max="5" width="5.25390625" style="0" customWidth="1"/>
    <col min="6" max="6" width="8.25390625" style="0" customWidth="1"/>
    <col min="7" max="7" width="5.25390625" style="0" customWidth="1"/>
    <col min="8" max="8" width="10.00390625" style="0" customWidth="1"/>
    <col min="9" max="9" width="5.25390625" style="0" customWidth="1"/>
    <col min="10" max="10" width="17.75390625" style="0" customWidth="1"/>
    <col min="11" max="11" width="5.625" style="0" customWidth="1"/>
    <col min="12" max="12" width="19.625" style="0" customWidth="1"/>
    <col min="13" max="13" width="3.00390625" style="0" customWidth="1"/>
    <col min="14" max="14" width="40.375" style="0" customWidth="1"/>
  </cols>
  <sheetData>
    <row r="1" spans="1:14" ht="15" customHeight="1">
      <c r="A1" s="133" t="s">
        <v>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135"/>
    </row>
    <row r="2" spans="1:14" ht="13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88"/>
      <c r="N2" s="88"/>
    </row>
    <row r="3" spans="3:14" ht="54.75" customHeight="1" thickBot="1">
      <c r="C3" s="137"/>
      <c r="D3" s="137"/>
      <c r="E3" s="130" t="s">
        <v>27</v>
      </c>
      <c r="F3" s="131"/>
      <c r="G3" s="131"/>
      <c r="H3" s="132"/>
      <c r="I3" s="113" t="s">
        <v>32</v>
      </c>
      <c r="J3" s="114"/>
      <c r="K3" s="113" t="s">
        <v>33</v>
      </c>
      <c r="L3" s="114"/>
      <c r="N3" s="99" t="s">
        <v>36</v>
      </c>
    </row>
    <row r="4" spans="1:14" ht="30" customHeight="1">
      <c r="A4" s="105" t="s">
        <v>0</v>
      </c>
      <c r="B4" s="107" t="s">
        <v>1</v>
      </c>
      <c r="C4" s="47" t="s">
        <v>29</v>
      </c>
      <c r="D4" s="48">
        <v>1218</v>
      </c>
      <c r="E4" s="109" t="s">
        <v>39</v>
      </c>
      <c r="F4" s="110"/>
      <c r="G4" s="37"/>
      <c r="H4" s="73">
        <v>1644</v>
      </c>
      <c r="I4" s="47" t="s">
        <v>29</v>
      </c>
      <c r="J4" s="48">
        <v>1644</v>
      </c>
      <c r="K4" s="47" t="s">
        <v>29</v>
      </c>
      <c r="L4" s="48">
        <v>3000</v>
      </c>
      <c r="N4" s="136"/>
    </row>
    <row r="5" spans="1:14" ht="27.75" customHeight="1" thickBot="1">
      <c r="A5" s="106"/>
      <c r="B5" s="108"/>
      <c r="C5" s="49" t="s">
        <v>28</v>
      </c>
      <c r="D5" s="50">
        <v>3.1</v>
      </c>
      <c r="E5" s="127" t="s">
        <v>31</v>
      </c>
      <c r="F5" s="128"/>
      <c r="G5" s="128"/>
      <c r="H5" s="129"/>
      <c r="I5" s="49" t="s">
        <v>28</v>
      </c>
      <c r="J5" s="50">
        <v>4</v>
      </c>
      <c r="K5" s="49" t="s">
        <v>28</v>
      </c>
      <c r="L5" s="50">
        <v>4</v>
      </c>
      <c r="N5" s="136"/>
    </row>
    <row r="6" spans="1:14" ht="27" customHeight="1">
      <c r="A6" s="17"/>
      <c r="B6" s="38"/>
      <c r="C6" s="103" t="s">
        <v>22</v>
      </c>
      <c r="D6" s="104"/>
      <c r="E6" s="125">
        <v>3.1</v>
      </c>
      <c r="F6" s="126"/>
      <c r="G6" s="111">
        <v>4</v>
      </c>
      <c r="H6" s="112"/>
      <c r="I6" s="103" t="s">
        <v>13</v>
      </c>
      <c r="J6" s="104"/>
      <c r="K6" s="138" t="s">
        <v>34</v>
      </c>
      <c r="L6" s="139"/>
      <c r="N6" s="136"/>
    </row>
    <row r="7" spans="1:14" ht="18.75" customHeight="1">
      <c r="A7" s="3">
        <v>1</v>
      </c>
      <c r="B7" s="26" t="s">
        <v>17</v>
      </c>
      <c r="C7" s="51" t="s">
        <v>7</v>
      </c>
      <c r="D7" s="52">
        <f>D4*D5</f>
        <v>3775.8</v>
      </c>
      <c r="E7" s="40"/>
      <c r="F7" s="5">
        <f>H4*E6</f>
        <v>5096.400000000001</v>
      </c>
      <c r="G7" s="4"/>
      <c r="H7" s="52">
        <f>H4*G6</f>
        <v>6576</v>
      </c>
      <c r="I7" s="51"/>
      <c r="J7" s="52">
        <f>J4*J5</f>
        <v>6576</v>
      </c>
      <c r="K7" s="51"/>
      <c r="L7" s="55">
        <f>L4*L5</f>
        <v>12000</v>
      </c>
      <c r="N7" s="136"/>
    </row>
    <row r="8" spans="1:14" ht="16.5" customHeight="1">
      <c r="A8" s="101" t="s">
        <v>9</v>
      </c>
      <c r="B8" s="102"/>
      <c r="C8" s="90"/>
      <c r="D8" s="59">
        <f>D7</f>
        <v>3775.8</v>
      </c>
      <c r="E8" s="91"/>
      <c r="F8" s="22">
        <f>F7</f>
        <v>5096.400000000001</v>
      </c>
      <c r="G8" s="92"/>
      <c r="H8" s="59">
        <f>H7</f>
        <v>6576</v>
      </c>
      <c r="I8" s="90"/>
      <c r="J8" s="59">
        <f>J7</f>
        <v>6576</v>
      </c>
      <c r="K8" s="90"/>
      <c r="L8" s="59">
        <f>L7</f>
        <v>12000</v>
      </c>
      <c r="N8" s="136"/>
    </row>
    <row r="9" spans="1:14" ht="15.75" customHeight="1">
      <c r="A9" s="8">
        <v>2</v>
      </c>
      <c r="B9" s="27" t="s">
        <v>16</v>
      </c>
      <c r="C9" s="54"/>
      <c r="D9" s="55"/>
      <c r="E9" s="41"/>
      <c r="F9" s="9"/>
      <c r="G9" s="7"/>
      <c r="H9" s="55"/>
      <c r="I9" s="54"/>
      <c r="J9" s="55"/>
      <c r="K9" s="54"/>
      <c r="L9" s="55"/>
      <c r="N9" s="136"/>
    </row>
    <row r="10" spans="1:14" ht="16.5" customHeight="1">
      <c r="A10" s="3" t="s">
        <v>15</v>
      </c>
      <c r="B10" s="28" t="s">
        <v>2</v>
      </c>
      <c r="C10" s="56">
        <v>0.2</v>
      </c>
      <c r="D10" s="57">
        <f>ROUND((C10*D8),2)</f>
        <v>755.16</v>
      </c>
      <c r="E10" s="42">
        <v>0.2</v>
      </c>
      <c r="F10" s="11">
        <f>ROUND((E10*F8),2)</f>
        <v>1019.28</v>
      </c>
      <c r="G10" s="10">
        <v>0.2</v>
      </c>
      <c r="H10" s="57">
        <f>ROUND((G10*H8),2)</f>
        <v>1315.2</v>
      </c>
      <c r="I10" s="56">
        <v>0.2</v>
      </c>
      <c r="J10" s="57">
        <f>ROUND((I10*J8),2)</f>
        <v>1315.2</v>
      </c>
      <c r="K10" s="56">
        <v>0.2</v>
      </c>
      <c r="L10" s="82">
        <f>ROUND((K10*L8),2)</f>
        <v>2400</v>
      </c>
      <c r="N10" s="136"/>
    </row>
    <row r="11" spans="1:14" ht="30.75" customHeight="1">
      <c r="A11" s="3" t="s">
        <v>10</v>
      </c>
      <c r="B11" s="29" t="s">
        <v>20</v>
      </c>
      <c r="C11" s="56">
        <v>0.1</v>
      </c>
      <c r="D11" s="57">
        <f>ROUND((C11*D8),2)</f>
        <v>377.58</v>
      </c>
      <c r="E11" s="42">
        <v>0.1</v>
      </c>
      <c r="F11" s="11">
        <f>ROUND((E11*F8),2)</f>
        <v>509.64</v>
      </c>
      <c r="G11" s="10">
        <v>0.1</v>
      </c>
      <c r="H11" s="57">
        <f>ROUND((G11*H8),2)</f>
        <v>657.6</v>
      </c>
      <c r="I11" s="56">
        <v>0.1</v>
      </c>
      <c r="J11" s="57">
        <f>ROUND((I11*J8),2)</f>
        <v>657.6</v>
      </c>
      <c r="K11" s="56">
        <v>0.1</v>
      </c>
      <c r="L11" s="82">
        <f>ROUND((K11*L8),2)</f>
        <v>1200</v>
      </c>
      <c r="N11" s="136"/>
    </row>
    <row r="12" spans="1:14" ht="37.5" customHeight="1">
      <c r="A12" s="3" t="s">
        <v>11</v>
      </c>
      <c r="B12" s="29" t="s">
        <v>30</v>
      </c>
      <c r="C12" s="56">
        <v>0.5</v>
      </c>
      <c r="D12" s="57">
        <f>ROUND((C12*D8),2)</f>
        <v>1887.9</v>
      </c>
      <c r="E12" s="42">
        <v>0.5</v>
      </c>
      <c r="F12" s="11">
        <f>ROUND((E12*F8),2)</f>
        <v>2548.2</v>
      </c>
      <c r="G12" s="10">
        <v>0.5</v>
      </c>
      <c r="H12" s="57">
        <f>ROUND((G12*H8),2)</f>
        <v>3288</v>
      </c>
      <c r="I12" s="56">
        <v>0.5</v>
      </c>
      <c r="J12" s="57">
        <f>ROUND((I12*J8),2)</f>
        <v>3288</v>
      </c>
      <c r="K12" s="56">
        <v>0.5</v>
      </c>
      <c r="L12" s="82">
        <f>ROUND((K12*L8),2)</f>
        <v>6000</v>
      </c>
      <c r="N12" s="136"/>
    </row>
    <row r="13" spans="1:14" ht="15" customHeight="1">
      <c r="A13" s="140" t="s">
        <v>12</v>
      </c>
      <c r="B13" s="141"/>
      <c r="C13" s="56"/>
      <c r="D13" s="53">
        <f>D10+D11+D12</f>
        <v>3020.6400000000003</v>
      </c>
      <c r="E13" s="35"/>
      <c r="F13" s="6">
        <f>F10+F11+F12</f>
        <v>4077.12</v>
      </c>
      <c r="G13" s="21"/>
      <c r="H13" s="53">
        <f>H10+H11+H12</f>
        <v>5260.8</v>
      </c>
      <c r="I13" s="74"/>
      <c r="J13" s="53">
        <f>J10+J11+J12</f>
        <v>5260.8</v>
      </c>
      <c r="K13" s="74"/>
      <c r="L13" s="53">
        <f>L10+L11+L12</f>
        <v>9600</v>
      </c>
      <c r="N13" s="89"/>
    </row>
    <row r="14" spans="1:14" ht="18" customHeight="1">
      <c r="A14" s="101" t="s">
        <v>24</v>
      </c>
      <c r="B14" s="102"/>
      <c r="C14" s="58"/>
      <c r="D14" s="59">
        <f>D8+D13</f>
        <v>6796.4400000000005</v>
      </c>
      <c r="E14" s="36"/>
      <c r="F14" s="22">
        <f>F8+F13</f>
        <v>9173.52</v>
      </c>
      <c r="G14" s="23"/>
      <c r="H14" s="59">
        <f>H8+H13</f>
        <v>11836.8</v>
      </c>
      <c r="I14" s="75"/>
      <c r="J14" s="59">
        <f>J8+J13</f>
        <v>11836.8</v>
      </c>
      <c r="K14" s="75"/>
      <c r="L14" s="59">
        <f>L8+L13</f>
        <v>21600</v>
      </c>
      <c r="N14" s="99" t="s">
        <v>40</v>
      </c>
    </row>
    <row r="15" spans="1:14" ht="30" customHeight="1">
      <c r="A15" s="12">
        <v>3</v>
      </c>
      <c r="B15" s="39" t="s">
        <v>26</v>
      </c>
      <c r="C15" s="60"/>
      <c r="D15" s="87" t="s">
        <v>35</v>
      </c>
      <c r="E15" s="85" t="s">
        <v>19</v>
      </c>
      <c r="F15" s="9">
        <f>F8</f>
        <v>5096.400000000001</v>
      </c>
      <c r="G15" s="85" t="s">
        <v>19</v>
      </c>
      <c r="H15" s="55">
        <f>H7</f>
        <v>6576</v>
      </c>
      <c r="I15" s="60" t="s">
        <v>19</v>
      </c>
      <c r="J15" s="55">
        <f>J8</f>
        <v>6576</v>
      </c>
      <c r="K15" s="60" t="s">
        <v>19</v>
      </c>
      <c r="L15" s="55">
        <f>L8</f>
        <v>12000</v>
      </c>
      <c r="N15" s="100"/>
    </row>
    <row r="16" spans="1:14" ht="30" customHeight="1">
      <c r="A16" s="12">
        <v>4</v>
      </c>
      <c r="B16" s="30" t="s">
        <v>18</v>
      </c>
      <c r="C16" s="60"/>
      <c r="D16" s="87" t="s">
        <v>35</v>
      </c>
      <c r="E16" s="41"/>
      <c r="F16" s="9"/>
      <c r="G16" s="7"/>
      <c r="H16" s="55"/>
      <c r="I16" s="60" t="s">
        <v>19</v>
      </c>
      <c r="J16" s="55">
        <f>J7</f>
        <v>6576</v>
      </c>
      <c r="K16" s="60" t="s">
        <v>19</v>
      </c>
      <c r="L16" s="55">
        <f>L7</f>
        <v>12000</v>
      </c>
      <c r="N16" s="100"/>
    </row>
    <row r="17" spans="1:14" ht="46.5" customHeight="1">
      <c r="A17" s="12">
        <v>5</v>
      </c>
      <c r="B17" s="30" t="s">
        <v>37</v>
      </c>
      <c r="C17" s="56"/>
      <c r="D17" s="87" t="s">
        <v>35</v>
      </c>
      <c r="E17" s="42"/>
      <c r="F17" s="9"/>
      <c r="G17" s="10"/>
      <c r="H17" s="55"/>
      <c r="I17" s="56">
        <v>0.05</v>
      </c>
      <c r="J17" s="55">
        <f>J7*5%</f>
        <v>328.8</v>
      </c>
      <c r="K17" s="56">
        <v>0.05</v>
      </c>
      <c r="L17" s="55">
        <f>L7*5%</f>
        <v>600</v>
      </c>
      <c r="N17" s="100"/>
    </row>
    <row r="18" spans="1:14" ht="43.5" customHeight="1">
      <c r="A18" s="12">
        <v>6</v>
      </c>
      <c r="B18" s="30" t="s">
        <v>38</v>
      </c>
      <c r="C18" s="56"/>
      <c r="D18" s="87"/>
      <c r="E18" s="42"/>
      <c r="F18" s="9"/>
      <c r="G18" s="10"/>
      <c r="H18" s="55"/>
      <c r="I18" s="56">
        <v>0.05</v>
      </c>
      <c r="J18" s="55">
        <f>J8*5%</f>
        <v>328.8</v>
      </c>
      <c r="K18" s="56">
        <v>0.05</v>
      </c>
      <c r="L18" s="55">
        <f>L8*5%</f>
        <v>600</v>
      </c>
      <c r="N18" s="100"/>
    </row>
    <row r="19" spans="1:14" ht="87.75" customHeight="1">
      <c r="A19" s="12">
        <v>7</v>
      </c>
      <c r="B19" s="30" t="s">
        <v>23</v>
      </c>
      <c r="C19" s="56"/>
      <c r="D19" s="87" t="s">
        <v>35</v>
      </c>
      <c r="E19" s="42"/>
      <c r="F19" s="9"/>
      <c r="G19" s="10"/>
      <c r="H19" s="55"/>
      <c r="I19" s="56">
        <v>0.1</v>
      </c>
      <c r="J19" s="55">
        <f>J8*10%</f>
        <v>657.6</v>
      </c>
      <c r="K19" s="56">
        <v>0.1</v>
      </c>
      <c r="L19" s="55">
        <f>L8*10%</f>
        <v>1200</v>
      </c>
      <c r="N19" s="100"/>
    </row>
    <row r="20" spans="1:14" ht="18" customHeight="1">
      <c r="A20" s="115" t="s">
        <v>25</v>
      </c>
      <c r="B20" s="116"/>
      <c r="C20" s="93"/>
      <c r="D20" s="94">
        <v>0</v>
      </c>
      <c r="E20" s="95"/>
      <c r="F20" s="96">
        <f>F16+F15+F17+F19</f>
        <v>5096.400000000001</v>
      </c>
      <c r="G20" s="97"/>
      <c r="H20" s="94">
        <f>H16+H15+H17+H19</f>
        <v>6576</v>
      </c>
      <c r="I20" s="98"/>
      <c r="J20" s="94">
        <f>J16+J15+J17+J19+J18</f>
        <v>14467.199999999999</v>
      </c>
      <c r="K20" s="98"/>
      <c r="L20" s="94">
        <f>L16+L15+L17+L19+L18</f>
        <v>26400</v>
      </c>
      <c r="N20" s="100"/>
    </row>
    <row r="21" spans="1:14" ht="17.25" customHeight="1">
      <c r="A21" s="117" t="s">
        <v>3</v>
      </c>
      <c r="B21" s="118"/>
      <c r="C21" s="61"/>
      <c r="D21" s="62">
        <f>D8+D13+D20</f>
        <v>6796.4400000000005</v>
      </c>
      <c r="E21" s="43"/>
      <c r="F21" s="18">
        <f>F8+F13+F20</f>
        <v>14269.920000000002</v>
      </c>
      <c r="G21" s="19"/>
      <c r="H21" s="62">
        <f>H8+H13+H20</f>
        <v>18412.8</v>
      </c>
      <c r="I21" s="76"/>
      <c r="J21" s="62">
        <f>J8+J13+J20</f>
        <v>26304</v>
      </c>
      <c r="K21" s="76"/>
      <c r="L21" s="62">
        <f>L8+L13+L20</f>
        <v>48000</v>
      </c>
      <c r="N21" s="100"/>
    </row>
    <row r="22" spans="1:14" ht="15.75" customHeight="1">
      <c r="A22" s="119" t="s">
        <v>21</v>
      </c>
      <c r="B22" s="120"/>
      <c r="C22" s="63"/>
      <c r="D22" s="64"/>
      <c r="E22" s="20"/>
      <c r="F22" s="20"/>
      <c r="G22" s="20"/>
      <c r="H22" s="64"/>
      <c r="I22" s="63"/>
      <c r="J22" s="64"/>
      <c r="K22" s="63"/>
      <c r="L22" s="83"/>
      <c r="N22" s="100"/>
    </row>
    <row r="23" spans="1:14" ht="15" customHeight="1">
      <c r="A23" s="13"/>
      <c r="B23" s="31" t="s">
        <v>4</v>
      </c>
      <c r="C23" s="65">
        <v>0.036</v>
      </c>
      <c r="D23" s="66">
        <f>D21*C23</f>
        <v>244.67184</v>
      </c>
      <c r="E23" s="44">
        <v>0.036</v>
      </c>
      <c r="F23" s="80">
        <f>F21*E23</f>
        <v>513.71712</v>
      </c>
      <c r="G23" s="14">
        <v>0.036</v>
      </c>
      <c r="H23" s="66">
        <f>H21*G23</f>
        <v>662.8607999999999</v>
      </c>
      <c r="I23" s="65">
        <v>0.036</v>
      </c>
      <c r="J23" s="66">
        <f>J21*I23</f>
        <v>946.944</v>
      </c>
      <c r="K23" s="65">
        <v>0.036</v>
      </c>
      <c r="L23" s="84">
        <f>L21*K23</f>
        <v>1727.9999999999998</v>
      </c>
      <c r="N23" s="100"/>
    </row>
    <row r="24" spans="1:14" ht="15" customHeight="1">
      <c r="A24" s="15"/>
      <c r="B24" s="32" t="s">
        <v>5</v>
      </c>
      <c r="C24" s="67">
        <v>0.15</v>
      </c>
      <c r="D24" s="68">
        <f>(D21-D23)*C24</f>
        <v>982.765224</v>
      </c>
      <c r="E24" s="45">
        <v>0.15</v>
      </c>
      <c r="F24" s="81">
        <f>(F21-F23)*E24</f>
        <v>2063.430432</v>
      </c>
      <c r="G24" s="16">
        <v>0.15</v>
      </c>
      <c r="H24" s="68">
        <f>(H21-H23)*G24</f>
        <v>2662.49088</v>
      </c>
      <c r="I24" s="67">
        <v>0.15</v>
      </c>
      <c r="J24" s="68">
        <f>(J21-J23)*I24</f>
        <v>3803.5584</v>
      </c>
      <c r="K24" s="67">
        <v>0.15</v>
      </c>
      <c r="L24" s="68">
        <f>(L21-L23)*K24</f>
        <v>6940.8</v>
      </c>
      <c r="N24" s="100"/>
    </row>
    <row r="25" spans="1:14" ht="18.75" customHeight="1">
      <c r="A25" s="121" t="s">
        <v>6</v>
      </c>
      <c r="B25" s="122"/>
      <c r="C25" s="69"/>
      <c r="D25" s="70">
        <f>SUM(D23:D24)</f>
        <v>1227.437064</v>
      </c>
      <c r="E25" s="46"/>
      <c r="F25" s="24">
        <f>SUM(F23:F24)</f>
        <v>2577.1475520000004</v>
      </c>
      <c r="G25" s="25"/>
      <c r="H25" s="70">
        <f>SUM(H23:H24)</f>
        <v>3325.3516799999998</v>
      </c>
      <c r="I25" s="77"/>
      <c r="J25" s="70">
        <f>SUM(J23:J24)</f>
        <v>4750.502399999999</v>
      </c>
      <c r="K25" s="77"/>
      <c r="L25" s="70">
        <f>SUM(L23:L24)</f>
        <v>8668.8</v>
      </c>
      <c r="N25" s="100"/>
    </row>
    <row r="26" spans="1:14" ht="49.5" customHeight="1" thickBot="1">
      <c r="A26" s="123" t="s">
        <v>8</v>
      </c>
      <c r="B26" s="124"/>
      <c r="C26" s="71"/>
      <c r="D26" s="72">
        <f>D21-D25</f>
        <v>5569.002936000001</v>
      </c>
      <c r="E26" s="86"/>
      <c r="F26" s="78">
        <f>F21-F25</f>
        <v>11692.772448000002</v>
      </c>
      <c r="G26" s="79"/>
      <c r="H26" s="72">
        <f>H21-H25</f>
        <v>15087.44832</v>
      </c>
      <c r="I26" s="71"/>
      <c r="J26" s="72">
        <f>J21-J25</f>
        <v>21553.497600000002</v>
      </c>
      <c r="K26" s="71"/>
      <c r="L26" s="72">
        <f>L21-L25</f>
        <v>39331.2</v>
      </c>
      <c r="N26" s="100"/>
    </row>
    <row r="27" spans="1:2" ht="95.25" customHeight="1">
      <c r="A27" s="1"/>
      <c r="B27" s="2"/>
    </row>
    <row r="28" spans="1:2" ht="24.75" customHeight="1">
      <c r="A28" s="1"/>
      <c r="B28" s="2"/>
    </row>
    <row r="29" spans="1:2" ht="24.75" customHeight="1">
      <c r="A29" s="1"/>
      <c r="B29" s="2"/>
    </row>
    <row r="30" spans="1:2" ht="24.75" customHeight="1">
      <c r="A30" s="1"/>
      <c r="B30" s="2"/>
    </row>
    <row r="31" spans="1:2" ht="24.75" customHeight="1">
      <c r="A31" s="1"/>
      <c r="B31" s="2"/>
    </row>
    <row r="32" spans="1:2" ht="24.75" customHeight="1">
      <c r="A32" s="1"/>
      <c r="B32" s="2"/>
    </row>
    <row r="33" spans="1:2" ht="24.75" customHeight="1">
      <c r="A33" s="1"/>
      <c r="B33" s="2"/>
    </row>
    <row r="34" spans="1:2" ht="24.75" customHeight="1">
      <c r="A34" s="1"/>
      <c r="B34" s="2"/>
    </row>
    <row r="35" spans="1:2" ht="24.75" customHeight="1">
      <c r="A35" s="1"/>
      <c r="B35" s="2"/>
    </row>
    <row r="36" spans="1:2" ht="24.75" customHeight="1">
      <c r="A36" s="1"/>
      <c r="B36" s="2"/>
    </row>
    <row r="37" spans="1:2" ht="24.75" customHeight="1">
      <c r="A37" s="1"/>
      <c r="B37" s="2"/>
    </row>
    <row r="38" spans="1:2" ht="24.75" customHeight="1">
      <c r="A38" s="1"/>
      <c r="B38" s="2"/>
    </row>
    <row r="39" spans="1:2" ht="24.75" customHeight="1">
      <c r="A39" s="1"/>
      <c r="B39" s="2"/>
    </row>
    <row r="40" spans="1:2" ht="24.75" customHeight="1">
      <c r="A40" s="1"/>
      <c r="B40" s="2"/>
    </row>
    <row r="41" spans="1:2" ht="24.75" customHeight="1">
      <c r="A41" s="1"/>
      <c r="B41" s="2"/>
    </row>
    <row r="42" spans="1:2" ht="24.75" customHeight="1">
      <c r="A42" s="1"/>
      <c r="B42" s="2"/>
    </row>
    <row r="43" spans="1:2" ht="24.75" customHeight="1">
      <c r="A43" s="1"/>
      <c r="B43" s="2"/>
    </row>
    <row r="44" spans="1:2" ht="24.75" customHeight="1">
      <c r="A44" s="1"/>
      <c r="B44" s="2"/>
    </row>
    <row r="45" spans="1:2" ht="24.75" customHeight="1">
      <c r="A45" s="1"/>
      <c r="B45" s="2"/>
    </row>
    <row r="46" spans="1:2" ht="24.75" customHeight="1">
      <c r="A46" s="1"/>
      <c r="B46" s="2"/>
    </row>
    <row r="47" spans="1:2" ht="24.75" customHeight="1">
      <c r="A47" s="1"/>
      <c r="B47" s="2"/>
    </row>
    <row r="48" spans="1:2" ht="24.75" customHeight="1">
      <c r="A48" s="1"/>
      <c r="B48" s="2"/>
    </row>
    <row r="49" spans="1:2" ht="24.75" customHeight="1">
      <c r="A49" s="1"/>
      <c r="B49" s="2"/>
    </row>
    <row r="50" spans="1:2" ht="24.75" customHeight="1">
      <c r="A50" s="1"/>
      <c r="B50" s="2"/>
    </row>
    <row r="51" spans="1:2" ht="24.75" customHeight="1">
      <c r="A51" s="1"/>
      <c r="B51" s="2"/>
    </row>
    <row r="52" spans="1:2" ht="24.75" customHeight="1">
      <c r="A52" s="1"/>
      <c r="B52" s="2"/>
    </row>
    <row r="53" spans="1:2" ht="24.75" customHeight="1">
      <c r="A53" s="1"/>
      <c r="B53" s="2"/>
    </row>
    <row r="54" spans="1:2" ht="24.75" customHeight="1">
      <c r="A54" s="1"/>
      <c r="B54" s="2"/>
    </row>
    <row r="55" spans="1:2" ht="24.75" customHeight="1">
      <c r="A55" s="1"/>
      <c r="B55" s="2"/>
    </row>
    <row r="56" spans="1:2" ht="24.75" customHeight="1">
      <c r="A56" s="1"/>
      <c r="B56" s="2"/>
    </row>
    <row r="57" spans="1:2" ht="24.75" customHeight="1">
      <c r="A57" s="1"/>
      <c r="B57" s="2"/>
    </row>
    <row r="58" spans="1:2" ht="24.75" customHeight="1">
      <c r="A58" s="1"/>
      <c r="B58" s="2"/>
    </row>
    <row r="59" spans="1:2" ht="24.75" customHeight="1">
      <c r="A59" s="1"/>
      <c r="B59" s="2"/>
    </row>
    <row r="60" spans="1:2" ht="24.75" customHeight="1">
      <c r="A60" s="1"/>
      <c r="B60" s="2"/>
    </row>
    <row r="61" spans="1:2" ht="24.75" customHeight="1">
      <c r="A61" s="1"/>
      <c r="B61" s="2"/>
    </row>
    <row r="62" spans="1:2" ht="24.75" customHeight="1">
      <c r="A62" s="1"/>
      <c r="B62" s="2"/>
    </row>
    <row r="63" spans="1:2" ht="24.75" customHeight="1">
      <c r="A63" s="1"/>
      <c r="B63" s="2"/>
    </row>
    <row r="64" spans="1:2" ht="24.75" customHeight="1">
      <c r="A64" s="1"/>
      <c r="B64" s="2"/>
    </row>
    <row r="65" spans="1:2" ht="24.75" customHeight="1">
      <c r="A65" s="1"/>
      <c r="B65" s="2"/>
    </row>
    <row r="66" spans="1:2" ht="24.75" customHeight="1">
      <c r="A66" s="1"/>
      <c r="B66" s="2"/>
    </row>
    <row r="67" spans="1:2" ht="24.75" customHeight="1">
      <c r="A67" s="1"/>
      <c r="B67" s="2"/>
    </row>
    <row r="68" spans="1:2" ht="24.75" customHeight="1">
      <c r="A68" s="1"/>
      <c r="B68" s="2"/>
    </row>
    <row r="69" spans="1:2" ht="24.75" customHeight="1">
      <c r="A69" s="1"/>
      <c r="B69" s="2"/>
    </row>
    <row r="70" spans="1:2" ht="24.75" customHeight="1">
      <c r="A70" s="1"/>
      <c r="B70" s="2"/>
    </row>
    <row r="71" spans="1:2" ht="24.75" customHeight="1">
      <c r="A71" s="1"/>
      <c r="B71" s="2"/>
    </row>
    <row r="72" spans="1:2" ht="24.75" customHeight="1">
      <c r="A72" s="1"/>
      <c r="B72" s="2"/>
    </row>
    <row r="73" spans="1:2" ht="24.75" customHeight="1">
      <c r="A73" s="1"/>
      <c r="B73" s="2"/>
    </row>
    <row r="74" spans="1:2" ht="24.75" customHeight="1">
      <c r="A74" s="1"/>
      <c r="B74" s="2"/>
    </row>
    <row r="75" spans="1:2" ht="24.75" customHeight="1">
      <c r="A75" s="1"/>
      <c r="B75" s="2"/>
    </row>
    <row r="76" spans="1:2" ht="24.75" customHeight="1">
      <c r="A76" s="1"/>
      <c r="B76" s="2"/>
    </row>
    <row r="77" spans="1:2" ht="24.75" customHeight="1">
      <c r="A77" s="1"/>
      <c r="B77" s="2"/>
    </row>
    <row r="78" spans="1:2" ht="24.75" customHeight="1">
      <c r="A78" s="1"/>
      <c r="B78" s="2"/>
    </row>
    <row r="79" spans="1:2" ht="24.75" customHeight="1">
      <c r="A79" s="1"/>
      <c r="B79" s="2"/>
    </row>
    <row r="80" spans="1:2" ht="24.75" customHeight="1">
      <c r="A80" s="1"/>
      <c r="B80" s="2"/>
    </row>
    <row r="81" spans="1:2" ht="24.75" customHeight="1">
      <c r="A81" s="1"/>
      <c r="B81" s="2"/>
    </row>
    <row r="82" spans="1:2" ht="24.75" customHeight="1">
      <c r="A82" s="1"/>
      <c r="B82" s="2"/>
    </row>
    <row r="83" spans="1:2" ht="24.75" customHeight="1">
      <c r="A83" s="1"/>
      <c r="B83" s="2"/>
    </row>
    <row r="84" spans="1:2" ht="24.75" customHeight="1">
      <c r="A84" s="1"/>
      <c r="B84" s="2"/>
    </row>
    <row r="85" spans="1:2" ht="24.75" customHeight="1">
      <c r="A85" s="1"/>
      <c r="B85" s="2"/>
    </row>
    <row r="86" spans="1:2" ht="24.75" customHeight="1">
      <c r="A86" s="1"/>
      <c r="B86" s="2"/>
    </row>
    <row r="87" spans="1:2" ht="24.75" customHeight="1">
      <c r="A87" s="1"/>
      <c r="B87" s="2"/>
    </row>
    <row r="88" spans="1:2" ht="24.75" customHeight="1">
      <c r="A88" s="1"/>
      <c r="B88" s="2"/>
    </row>
    <row r="89" spans="1:2" ht="24.75" customHeight="1">
      <c r="A89" s="1"/>
      <c r="B89" s="2"/>
    </row>
    <row r="90" spans="1:2" ht="24.75" customHeight="1">
      <c r="A90" s="1"/>
      <c r="B90" s="2"/>
    </row>
    <row r="91" spans="1:2" ht="24.75" customHeight="1">
      <c r="A91" s="1"/>
      <c r="B91" s="2"/>
    </row>
    <row r="92" spans="1:2" ht="24.75" customHeight="1">
      <c r="A92" s="1"/>
      <c r="B92" s="2"/>
    </row>
    <row r="93" spans="1:2" ht="24.75" customHeight="1">
      <c r="A93" s="1"/>
      <c r="B93" s="2"/>
    </row>
    <row r="94" spans="1:2" ht="24.75" customHeight="1">
      <c r="A94" s="1"/>
      <c r="B94" s="2"/>
    </row>
    <row r="95" spans="1:2" ht="24.75" customHeight="1">
      <c r="A95" s="1"/>
      <c r="B95" s="2"/>
    </row>
    <row r="96" spans="1:2" ht="24.75" customHeight="1">
      <c r="A96" s="1"/>
      <c r="B96" s="2"/>
    </row>
    <row r="97" spans="1:2" ht="24.75" customHeight="1">
      <c r="A97" s="1"/>
      <c r="B97" s="2"/>
    </row>
    <row r="98" spans="1:2" ht="24.75" customHeight="1">
      <c r="A98" s="1"/>
      <c r="B98" s="2"/>
    </row>
    <row r="99" spans="1:2" ht="24.75" customHeight="1">
      <c r="A99" s="1"/>
      <c r="B99" s="2"/>
    </row>
    <row r="100" spans="1:2" ht="24.75" customHeight="1">
      <c r="A100" s="1"/>
      <c r="B100" s="2"/>
    </row>
    <row r="101" spans="1:2" ht="24.75" customHeight="1">
      <c r="A101" s="1"/>
      <c r="B101" s="2"/>
    </row>
    <row r="102" spans="1:2" ht="24.75" customHeight="1">
      <c r="A102" s="1"/>
      <c r="B102" s="2"/>
    </row>
    <row r="103" spans="1:2" ht="24.75" customHeight="1">
      <c r="A103" s="1"/>
      <c r="B103" s="2"/>
    </row>
    <row r="104" spans="1:2" ht="24.75" customHeight="1">
      <c r="A104" s="1"/>
      <c r="B104" s="2"/>
    </row>
    <row r="105" spans="1:2" ht="24.75" customHeight="1">
      <c r="A105" s="1"/>
      <c r="B105" s="2"/>
    </row>
    <row r="106" spans="1:2" ht="24.75" customHeight="1">
      <c r="A106" s="1"/>
      <c r="B106" s="2"/>
    </row>
    <row r="107" spans="1:2" ht="24.75" customHeight="1">
      <c r="A107" s="1"/>
      <c r="B107" s="2"/>
    </row>
    <row r="108" spans="1:2" ht="24.75" customHeight="1">
      <c r="A108" s="1"/>
      <c r="B108" s="2"/>
    </row>
    <row r="109" spans="1:2" ht="24.75" customHeight="1">
      <c r="A109" s="1"/>
      <c r="B109" s="2"/>
    </row>
    <row r="110" spans="1:2" ht="24.75" customHeight="1">
      <c r="A110" s="1"/>
      <c r="B110" s="2"/>
    </row>
    <row r="111" spans="1:2" ht="24.75" customHeight="1">
      <c r="A111" s="1"/>
      <c r="B111" s="2"/>
    </row>
    <row r="112" spans="1:2" ht="24.75" customHeight="1">
      <c r="A112" s="1"/>
      <c r="B112" s="2"/>
    </row>
    <row r="113" spans="1:2" ht="24.75" customHeight="1">
      <c r="A113" s="1"/>
      <c r="B113" s="2"/>
    </row>
    <row r="114" spans="1:2" ht="24.75" customHeight="1">
      <c r="A114" s="1"/>
      <c r="B114" s="2"/>
    </row>
    <row r="115" spans="1:2" ht="24.75" customHeight="1">
      <c r="A115" s="1"/>
      <c r="B115" s="2"/>
    </row>
    <row r="116" spans="1:2" ht="24.75" customHeight="1">
      <c r="A116" s="1"/>
      <c r="B116" s="2"/>
    </row>
    <row r="117" spans="1:2" ht="24.75" customHeight="1">
      <c r="A117" s="1"/>
      <c r="B117" s="2"/>
    </row>
    <row r="118" spans="1:2" ht="24.75" customHeight="1">
      <c r="A118" s="1"/>
      <c r="B118" s="2"/>
    </row>
    <row r="119" spans="1:2" ht="24.75" customHeight="1">
      <c r="A119" s="1"/>
      <c r="B119" s="2"/>
    </row>
    <row r="120" spans="1:2" ht="24.75" customHeight="1">
      <c r="A120" s="1"/>
      <c r="B120" s="2"/>
    </row>
    <row r="121" spans="1:2" ht="24.75" customHeight="1">
      <c r="A121" s="1"/>
      <c r="B121" s="2"/>
    </row>
    <row r="122" spans="1:2" ht="24.75" customHeight="1">
      <c r="A122" s="1"/>
      <c r="B122" s="2"/>
    </row>
    <row r="123" spans="1:2" ht="24.75" customHeight="1">
      <c r="A123" s="1"/>
      <c r="B123" s="2"/>
    </row>
    <row r="124" spans="1:2" ht="24.75" customHeight="1">
      <c r="A124" s="1"/>
      <c r="B124" s="2"/>
    </row>
    <row r="125" spans="1:2" ht="24.75" customHeight="1">
      <c r="A125" s="1"/>
      <c r="B125" s="2"/>
    </row>
    <row r="126" spans="1:2" ht="24.75" customHeight="1">
      <c r="A126" s="1"/>
      <c r="B126" s="2"/>
    </row>
    <row r="127" spans="1:2" ht="24.75" customHeight="1">
      <c r="A127" s="1"/>
      <c r="B127" s="2"/>
    </row>
    <row r="128" spans="1:2" ht="24.75" customHeight="1">
      <c r="A128" s="1"/>
      <c r="B128" s="2"/>
    </row>
    <row r="129" spans="1:2" ht="24.75" customHeight="1">
      <c r="A129" s="1"/>
      <c r="B129" s="2"/>
    </row>
    <row r="130" spans="1:2" ht="24.75" customHeight="1">
      <c r="A130" s="1"/>
      <c r="B130" s="2"/>
    </row>
    <row r="131" spans="1:2" ht="24.75" customHeight="1">
      <c r="A131" s="1"/>
      <c r="B131" s="2"/>
    </row>
    <row r="132" spans="1:2" ht="24.75" customHeight="1">
      <c r="A132" s="1"/>
      <c r="B132" s="2"/>
    </row>
    <row r="133" spans="1:2" ht="24.75" customHeight="1">
      <c r="A133" s="1"/>
      <c r="B133" s="2"/>
    </row>
    <row r="134" spans="1:2" ht="24.75" customHeight="1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2"/>
    </row>
    <row r="145" spans="1:2" ht="12.75">
      <c r="A145" s="1"/>
      <c r="B145" s="2"/>
    </row>
    <row r="146" spans="1:2" ht="12.75">
      <c r="A146" s="1"/>
      <c r="B146" s="2"/>
    </row>
    <row r="147" spans="1:2" ht="12.75">
      <c r="A147" s="1"/>
      <c r="B147" s="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2" ht="12.75">
      <c r="A272" s="1"/>
      <c r="B272" s="2"/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</sheetData>
  <sheetProtection/>
  <mergeCells count="24">
    <mergeCell ref="K3:L3"/>
    <mergeCell ref="A1:N1"/>
    <mergeCell ref="N3:N12"/>
    <mergeCell ref="C3:D3"/>
    <mergeCell ref="K6:L6"/>
    <mergeCell ref="A8:B8"/>
    <mergeCell ref="I3:J3"/>
    <mergeCell ref="I6:J6"/>
    <mergeCell ref="A20:B20"/>
    <mergeCell ref="A21:B21"/>
    <mergeCell ref="A22:B22"/>
    <mergeCell ref="A25:B25"/>
    <mergeCell ref="E6:F6"/>
    <mergeCell ref="E5:H5"/>
    <mergeCell ref="E3:H3"/>
    <mergeCell ref="A13:B13"/>
    <mergeCell ref="N14:N26"/>
    <mergeCell ref="A14:B14"/>
    <mergeCell ref="C6:D6"/>
    <mergeCell ref="A4:A5"/>
    <mergeCell ref="B4:B5"/>
    <mergeCell ref="E4:F4"/>
    <mergeCell ref="G6:H6"/>
    <mergeCell ref="A26:B26"/>
  </mergeCells>
  <printOptions/>
  <pageMargins left="0.46" right="0.2362204724409449" top="0.22" bottom="0.21" header="0.2" footer="0.1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2014-12-11T10:10:51Z</cp:lastPrinted>
  <dcterms:created xsi:type="dcterms:W3CDTF">2012-03-30T09:44:46Z</dcterms:created>
  <dcterms:modified xsi:type="dcterms:W3CDTF">2014-12-11T10:11:01Z</dcterms:modified>
  <cp:category/>
  <cp:version/>
  <cp:contentType/>
  <cp:contentStatus/>
</cp:coreProperties>
</file>